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2\05_ROBOSOUTEZ_PRO_ZS\"/>
    </mc:Choice>
  </mc:AlternateContent>
  <bookViews>
    <workbookView xWindow="0" yWindow="0" windowWidth="19200" windowHeight="1048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28" i="3" l="1"/>
  <c r="H11" i="3"/>
  <c r="H31" i="3"/>
  <c r="H30" i="3"/>
  <c r="H24" i="3"/>
  <c r="H19" i="3"/>
  <c r="H17" i="3"/>
  <c r="H16" i="3"/>
  <c r="H15" i="3"/>
  <c r="H13" i="3"/>
  <c r="H14" i="3"/>
  <c r="H10" i="3"/>
  <c r="G46" i="3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12" i="3"/>
  <c r="H8" i="3"/>
  <c r="H7" i="3"/>
  <c r="H5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<sst xmlns="http://schemas.openxmlformats.org/spreadsheetml/2006/main" count="180" uniqueCount="140">
  <si>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</si>
  <si>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</si>
  <si>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</si>
  <si>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</si>
  <si>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</si>
  <si>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</si>
  <si>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</si>
  <si>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</si>
  <si>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</si>
  <si>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</si>
  <si>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</si>
  <si>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</si>
  <si>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</si>
  <si>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</si>
  <si>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</si>
  <si>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</si>
  <si>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</si>
  <si>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</si>
  <si>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</si>
  <si>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</si>
  <si>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</si>
  <si>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</si>
  <si>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</si>
  <si>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</si>
  <si>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</si>
  <si>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</si>
  <si>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</si>
  <si>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</si>
  <si>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</si>
  <si>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</si>
  <si>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</si>
  <si>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</si>
  <si>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</si>
  <si>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</si>
  <si>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</si>
  <si>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</si>
  <si>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</si>
  <si>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</si>
  <si>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</si>
  <si>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</si>
  <si>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</si>
  <si>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</si>
  <si>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</si>
  <si>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</si>
  <si>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</si>
  <si>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</si>
  <si>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</si>
  <si>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</si>
  <si>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</si>
  <si>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</si>
  <si>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</si>
  <si>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</si>
  <si>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</si>
  <si>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</si>
  <si>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</si>
  <si>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</si>
  <si>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</si>
  <si>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</si>
  <si>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</si>
  <si>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</si>
  <si>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</si>
  <si>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</si>
  <si>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</si>
  <si>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</si>
  <si>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</si>
  <si>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</si>
  <si>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</si>
  <si>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</si>
  <si>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</si>
  <si>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</si>
  <si>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</si>
  <si>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</si>
  <si>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</si>
  <si>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</si>
  <si>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</si>
  <si>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</si>
  <si>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</si>
  <si>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</si>
  <si>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</si>
  <si>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</si>
  <si>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</si>
  <si>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</si>
  <si>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</si>
  <si>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</si>
  <si>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</si>
  <si>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</si>
  <si>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</si>
  <si>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</si>
  <si>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</si>
  <si>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</si>
  <si>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</si>
  <si>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</si>
  <si>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</si>
  <si>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</si>
  <si>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</si>
  <si>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</si>
  <si>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</si>
  <si>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</si>
  <si>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</si>
  <si>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</si>
  <si>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</si>
  <si>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</si>
  <si>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</si>
  <si>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</si>
  <si>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</si>
  <si>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</si>
  <si>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</si>
  <si>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</si>
  <si>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</si>
  <si>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2022 PRO ZŠ - 4. KOLO (29.4.2022)</t>
  </si>
  <si>
    <t>VÍTĚZ 4. KOLA                     ROBOSOUTĚŽE 2022 PRO ZŠ</t>
  </si>
  <si>
    <t>ROBOSOUTĚŽ 2022 PRO ZŠ - 4. KOLO</t>
  </si>
  <si>
    <t>SKYENCE</t>
  </si>
  <si>
    <t>Lovorobotika 1</t>
  </si>
  <si>
    <t>Hradečtí baráčníci</t>
  </si>
  <si>
    <t>PDV Crew</t>
  </si>
  <si>
    <t>Lvíčata</t>
  </si>
  <si>
    <t>Gočárovka</t>
  </si>
  <si>
    <t>PBIS 1</t>
  </si>
  <si>
    <t>PBIS 2</t>
  </si>
  <si>
    <t>PBIS 3</t>
  </si>
  <si>
    <t>PBIS 4</t>
  </si>
  <si>
    <t>Větrožik</t>
  </si>
  <si>
    <t>|NIKDO|</t>
  </si>
  <si>
    <t>Beroun Dynamics</t>
  </si>
  <si>
    <t>Arithmethicc robots</t>
  </si>
  <si>
    <t>Dívky s bláznem</t>
  </si>
  <si>
    <t>Rovně</t>
  </si>
  <si>
    <t>Číslo 5 žije</t>
  </si>
  <si>
    <t>Roboťáci z CR 1</t>
  </si>
  <si>
    <t>Roboťáci z CR 2</t>
  </si>
  <si>
    <t>Stav Skladu</t>
  </si>
  <si>
    <t>Kostka</t>
  </si>
  <si>
    <t>Lepší kostka</t>
  </si>
  <si>
    <t>Minimum</t>
  </si>
  <si>
    <t>Minimum z maxima</t>
  </si>
  <si>
    <t>Gang of light</t>
  </si>
  <si>
    <t>ZAPLOYDI</t>
  </si>
  <si>
    <t>Cihla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</si>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</sst>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1" xfId="0" applyBorder="1"/>
    <xf numFmtId="0" fontId="19" fillId="0" borderId="1" xfId="0" applyFont="1" applyBorder="1"/>
    <xf numFmtId="0" fontId="18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4.jpeg"/><Relationship Id="rId7" Type="http://schemas.openxmlformats.org/officeDocument/2006/relationships/image" Target="../media/image6.tiff"/><Relationship Id="rId12" Type="http://schemas.openxmlformats.org/officeDocument/2006/relationships/image" Target="../media/image19.jpeg"/><Relationship Id="rId2" Type="http://schemas.openxmlformats.org/officeDocument/2006/relationships/image" Target="../media/image10.png"/><Relationship Id="rId1" Type="http://schemas.openxmlformats.org/officeDocument/2006/relationships/image" Target="../media/image13.jpeg"/><Relationship Id="rId6" Type="http://schemas.openxmlformats.org/officeDocument/2006/relationships/image" Target="../media/image16.jpeg"/><Relationship Id="rId11" Type="http://schemas.openxmlformats.org/officeDocument/2006/relationships/image" Target="../media/image18.png"/><Relationship Id="rId5" Type="http://schemas.openxmlformats.org/officeDocument/2006/relationships/image" Target="../media/image15.jpeg"/><Relationship Id="rId10" Type="http://schemas.openxmlformats.org/officeDocument/2006/relationships/image" Target="../media/image9.png"/><Relationship Id="rId4" Type="http://schemas.openxmlformats.org/officeDocument/2006/relationships/image" Target="../media/image2.tiff"/><Relationship Id="rId9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124968</xdr:colOff>
      <xdr:row>31</xdr:row>
      <xdr:rowOff>72803</xdr:rowOff>
    </xdr:from>
    <xdr:to>
      <xdr:col>15</xdr:col>
      <xdr:colOff>96153</xdr:colOff>
      <xdr:row>33</xdr:row>
      <xdr:rowOff>171302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3550" y="8830116"/>
          <a:ext cx="1790887" cy="629246"/>
        </a:xfrm>
        <a:prstGeom prst="rect">
          <a:avLst/>
        </a:prstGeom>
      </xdr:spPr>
    </xdr:pic>
    <xdr:clientData/>
  </xdr:twoCellAnchor>
  <xdr:twoCellAnchor editAs="oneCell">
    <xdr:from>
      <xdr:col>9</xdr:col>
      <xdr:colOff>1565697</xdr:colOff>
      <xdr:row>31</xdr:row>
      <xdr:rowOff>153935</xdr:rowOff>
    </xdr:from>
    <xdr:to>
      <xdr:col>11</xdr:col>
      <xdr:colOff>333707</xdr:colOff>
      <xdr:row>33</xdr:row>
      <xdr:rowOff>237071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5697" y="8911248"/>
          <a:ext cx="1090025" cy="613883"/>
        </a:xfrm>
        <a:prstGeom prst="rect">
          <a:avLst/>
        </a:prstGeom>
      </xdr:spPr>
    </xdr:pic>
    <xdr:clientData/>
  </xdr:twoCellAnchor>
  <xdr:twoCellAnchor editAs="oneCell">
    <xdr:from>
      <xdr:col>10</xdr:col>
      <xdr:colOff>413041</xdr:colOff>
      <xdr:row>22</xdr:row>
      <xdr:rowOff>107540</xdr:rowOff>
    </xdr:from>
    <xdr:to>
      <xdr:col>12</xdr:col>
      <xdr:colOff>411248</xdr:colOff>
      <xdr:row>26</xdr:row>
      <xdr:rowOff>243731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8489" y="6476495"/>
          <a:ext cx="1211341" cy="1197684"/>
        </a:xfrm>
        <a:prstGeom prst="rect">
          <a:avLst/>
        </a:prstGeom>
      </xdr:spPr>
    </xdr:pic>
    <xdr:clientData/>
  </xdr:twoCellAnchor>
  <xdr:twoCellAnchor editAs="oneCell">
    <xdr:from>
      <xdr:col>9</xdr:col>
      <xdr:colOff>1605269</xdr:colOff>
      <xdr:row>28</xdr:row>
      <xdr:rowOff>5448</xdr:rowOff>
    </xdr:from>
    <xdr:to>
      <xdr:col>13</xdr:col>
      <xdr:colOff>53350</xdr:colOff>
      <xdr:row>29</xdr:row>
      <xdr:rowOff>126422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5269" y="7966642"/>
          <a:ext cx="1983230" cy="386347"/>
        </a:xfrm>
        <a:prstGeom prst="rect">
          <a:avLst/>
        </a:prstGeom>
      </xdr:spPr>
    </xdr:pic>
    <xdr:clientData/>
  </xdr:twoCellAnchor>
  <xdr:twoCellAnchor editAs="oneCell">
    <xdr:from>
      <xdr:col>8</xdr:col>
      <xdr:colOff>1104707</xdr:colOff>
      <xdr:row>3</xdr:row>
      <xdr:rowOff>156379</xdr:rowOff>
    </xdr:from>
    <xdr:to>
      <xdr:col>16</xdr:col>
      <xdr:colOff>67705</xdr:colOff>
      <xdr:row>9</xdr:row>
      <xdr:rowOff>20665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9259" y="1236827"/>
          <a:ext cx="6033297" cy="1702942"/>
        </a:xfrm>
        <a:prstGeom prst="rect">
          <a:avLst/>
        </a:prstGeom>
      </xdr:spPr>
    </xdr:pic>
    <xdr:clientData/>
  </xdr:twoCellAnchor>
  <xdr:twoCellAnchor editAs="oneCell">
    <xdr:from>
      <xdr:col>8</xdr:col>
      <xdr:colOff>1042171</xdr:colOff>
      <xdr:row>24</xdr:row>
      <xdr:rowOff>211149</xdr:rowOff>
    </xdr:from>
    <xdr:to>
      <xdr:col>9</xdr:col>
      <xdr:colOff>1075989</xdr:colOff>
      <xdr:row>27</xdr:row>
      <xdr:rowOff>107031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6723" y="7110850"/>
          <a:ext cx="1749266" cy="692002"/>
        </a:xfrm>
        <a:prstGeom prst="rect">
          <a:avLst/>
        </a:prstGeom>
      </xdr:spPr>
    </xdr:pic>
    <xdr:clientData/>
  </xdr:twoCellAnchor>
  <xdr:twoCellAnchor editAs="oneCell">
    <xdr:from>
      <xdr:col>13</xdr:col>
      <xdr:colOff>89385</xdr:colOff>
      <xdr:row>22</xdr:row>
      <xdr:rowOff>10156</xdr:rowOff>
    </xdr:from>
    <xdr:to>
      <xdr:col>15</xdr:col>
      <xdr:colOff>231452</xdr:colOff>
      <xdr:row>27</xdr:row>
      <xdr:rowOff>8176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4534" y="6379111"/>
          <a:ext cx="1355202" cy="1324886"/>
        </a:xfrm>
        <a:prstGeom prst="rect">
          <a:avLst/>
        </a:prstGeom>
      </xdr:spPr>
    </xdr:pic>
    <xdr:clientData/>
  </xdr:twoCellAnchor>
  <xdr:twoCellAnchor editAs="oneCell">
    <xdr:from>
      <xdr:col>8</xdr:col>
      <xdr:colOff>330535</xdr:colOff>
      <xdr:row>15</xdr:row>
      <xdr:rowOff>147596</xdr:rowOff>
    </xdr:from>
    <xdr:to>
      <xdr:col>10</xdr:col>
      <xdr:colOff>415045</xdr:colOff>
      <xdr:row>18</xdr:row>
      <xdr:rowOff>72359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087" y="4658939"/>
          <a:ext cx="3515406" cy="720883"/>
        </a:xfrm>
        <a:prstGeom prst="rect">
          <a:avLst/>
        </a:prstGeom>
      </xdr:spPr>
    </xdr:pic>
    <xdr:clientData/>
  </xdr:twoCellAnchor>
  <xdr:twoCellAnchor editAs="oneCell">
    <xdr:from>
      <xdr:col>12</xdr:col>
      <xdr:colOff>177160</xdr:colOff>
      <xdr:row>11</xdr:row>
      <xdr:rowOff>116793</xdr:rowOff>
    </xdr:from>
    <xdr:to>
      <xdr:col>15</xdr:col>
      <xdr:colOff>206467</xdr:colOff>
      <xdr:row>19</xdr:row>
      <xdr:rowOff>31067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147048" y="3585599"/>
          <a:ext cx="1863225" cy="2075169"/>
        </a:xfrm>
        <a:prstGeom prst="rect">
          <a:avLst/>
        </a:prstGeom>
      </xdr:spPr>
    </xdr:pic>
    <xdr:clientData/>
  </xdr:twoCellAnchor>
  <xdr:twoCellAnchor editAs="oneCell">
    <xdr:from>
      <xdr:col>8</xdr:col>
      <xdr:colOff>281487</xdr:colOff>
      <xdr:row>11</xdr:row>
      <xdr:rowOff>132539</xdr:rowOff>
    </xdr:from>
    <xdr:to>
      <xdr:col>11</xdr:col>
      <xdr:colOff>299582</xdr:colOff>
      <xdr:row>14</xdr:row>
      <xdr:rowOff>137137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6039" y="3582390"/>
          <a:ext cx="4055558" cy="800717"/>
        </a:xfrm>
        <a:prstGeom prst="rect">
          <a:avLst/>
        </a:prstGeom>
      </xdr:spPr>
    </xdr:pic>
    <xdr:clientData/>
  </xdr:twoCellAnchor>
  <xdr:twoCellAnchor editAs="oneCell">
    <xdr:from>
      <xdr:col>8</xdr:col>
      <xdr:colOff>355411</xdr:colOff>
      <xdr:row>18</xdr:row>
      <xdr:rowOff>87578</xdr:rowOff>
    </xdr:from>
    <xdr:to>
      <xdr:col>10</xdr:col>
      <xdr:colOff>586956</xdr:colOff>
      <xdr:row>24</xdr:row>
      <xdr:rowOff>179341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2911" y="5447168"/>
          <a:ext cx="3501321" cy="1712434"/>
        </a:xfrm>
        <a:prstGeom prst="rect">
          <a:avLst/>
        </a:prstGeom>
      </xdr:spPr>
    </xdr:pic>
    <xdr:clientData/>
  </xdr:twoCellAnchor>
  <xdr:twoCellAnchor editAs="oneCell">
    <xdr:from>
      <xdr:col>8</xdr:col>
      <xdr:colOff>575146</xdr:colOff>
      <xdr:row>28</xdr:row>
      <xdr:rowOff>253999</xdr:rowOff>
    </xdr:from>
    <xdr:to>
      <xdr:col>9</xdr:col>
      <xdr:colOff>1380394</xdr:colOff>
      <xdr:row>33</xdr:row>
      <xdr:rowOff>185957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646" y="8314708"/>
          <a:ext cx="2440136" cy="1282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21</xdr:col>
      <xdr:colOff>1088347</xdr:colOff>
      <xdr:row>46</xdr:row>
      <xdr:rowOff>152876</xdr:rowOff>
    </xdr:from>
    <xdr:to>
      <xdr:col>24</xdr:col>
      <xdr:colOff>104322</xdr:colOff>
      <xdr:row>51</xdr:row>
      <xdr:rowOff>59549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0222" y="9167608"/>
          <a:ext cx="1958520" cy="706093"/>
        </a:xfrm>
        <a:prstGeom prst="rect">
          <a:avLst/>
        </a:prstGeom>
      </xdr:spPr>
    </xdr:pic>
    <xdr:clientData/>
  </xdr:twoCellAnchor>
  <xdr:twoCellAnchor editAs="oneCell">
    <xdr:from>
      <xdr:col>25</xdr:col>
      <xdr:colOff>88882</xdr:colOff>
      <xdr:row>46</xdr:row>
      <xdr:rowOff>135191</xdr:rowOff>
    </xdr:from>
    <xdr:to>
      <xdr:col>26</xdr:col>
      <xdr:colOff>526681</xdr:colOff>
      <xdr:row>50</xdr:row>
      <xdr:rowOff>1977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8614" y="9149923"/>
          <a:ext cx="1033112" cy="615179"/>
        </a:xfrm>
        <a:prstGeom prst="rect">
          <a:avLst/>
        </a:prstGeom>
      </xdr:spPr>
    </xdr:pic>
    <xdr:clientData/>
  </xdr:twoCellAnchor>
  <xdr:twoCellAnchor editAs="oneCell">
    <xdr:from>
      <xdr:col>25</xdr:col>
      <xdr:colOff>438116</xdr:colOff>
      <xdr:row>26</xdr:row>
      <xdr:rowOff>184269</xdr:rowOff>
    </xdr:from>
    <xdr:to>
      <xdr:col>27</xdr:col>
      <xdr:colOff>424075</xdr:colOff>
      <xdr:row>33</xdr:row>
      <xdr:rowOff>136065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7848" y="5729180"/>
          <a:ext cx="1176584" cy="1193448"/>
        </a:xfrm>
        <a:prstGeom prst="rect">
          <a:avLst/>
        </a:prstGeom>
      </xdr:spPr>
    </xdr:pic>
    <xdr:clientData/>
  </xdr:twoCellAnchor>
  <xdr:twoCellAnchor editAs="oneCell">
    <xdr:from>
      <xdr:col>23</xdr:col>
      <xdr:colOff>349252</xdr:colOff>
      <xdr:row>39</xdr:row>
      <xdr:rowOff>195776</xdr:rowOff>
    </xdr:from>
    <xdr:to>
      <xdr:col>26</xdr:col>
      <xdr:colOff>573771</xdr:colOff>
      <xdr:row>42</xdr:row>
      <xdr:rowOff>76566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98359" y="7985865"/>
          <a:ext cx="2010457" cy="391058"/>
        </a:xfrm>
        <a:prstGeom prst="rect">
          <a:avLst/>
        </a:prstGeom>
      </xdr:spPr>
    </xdr:pic>
    <xdr:clientData/>
  </xdr:twoCellAnchor>
  <xdr:twoCellAnchor editAs="oneCell">
    <xdr:from>
      <xdr:col>21</xdr:col>
      <xdr:colOff>1296279</xdr:colOff>
      <xdr:row>8</xdr:row>
      <xdr:rowOff>102053</xdr:rowOff>
    </xdr:from>
    <xdr:to>
      <xdr:col>23</xdr:col>
      <xdr:colOff>571273</xdr:colOff>
      <xdr:row>13</xdr:row>
      <xdr:rowOff>7026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154" y="2551339"/>
          <a:ext cx="1622226" cy="704392"/>
        </a:xfrm>
        <a:prstGeom prst="rect">
          <a:avLst/>
        </a:prstGeom>
      </xdr:spPr>
    </xdr:pic>
    <xdr:clientData/>
  </xdr:twoCellAnchor>
  <xdr:twoCellAnchor editAs="oneCell">
    <xdr:from>
      <xdr:col>22</xdr:col>
      <xdr:colOff>107891</xdr:colOff>
      <xdr:row>26</xdr:row>
      <xdr:rowOff>135552</xdr:rowOff>
    </xdr:from>
    <xdr:to>
      <xdr:col>24</xdr:col>
      <xdr:colOff>461523</xdr:colOff>
      <xdr:row>33</xdr:row>
      <xdr:rowOff>216575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0837" y="5680463"/>
          <a:ext cx="1255106" cy="1322675"/>
        </a:xfrm>
        <a:prstGeom prst="rect">
          <a:avLst/>
        </a:prstGeom>
      </xdr:spPr>
    </xdr:pic>
    <xdr:clientData/>
  </xdr:twoCellAnchor>
  <xdr:twoCellAnchor editAs="oneCell">
    <xdr:from>
      <xdr:col>18</xdr:col>
      <xdr:colOff>221118</xdr:colOff>
      <xdr:row>10</xdr:row>
      <xdr:rowOff>136519</xdr:rowOff>
    </xdr:from>
    <xdr:to>
      <xdr:col>21</xdr:col>
      <xdr:colOff>646741</xdr:colOff>
      <xdr:row>14</xdr:row>
      <xdr:rowOff>7157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707" y="2874957"/>
          <a:ext cx="2874909" cy="619030"/>
        </a:xfrm>
        <a:prstGeom prst="rect">
          <a:avLst/>
        </a:prstGeom>
      </xdr:spPr>
    </xdr:pic>
    <xdr:clientData/>
  </xdr:twoCellAnchor>
  <xdr:twoCellAnchor editAs="oneCell">
    <xdr:from>
      <xdr:col>24</xdr:col>
      <xdr:colOff>588282</xdr:colOff>
      <xdr:row>10</xdr:row>
      <xdr:rowOff>75908</xdr:rowOff>
    </xdr:from>
    <xdr:to>
      <xdr:col>27</xdr:col>
      <xdr:colOff>478866</xdr:colOff>
      <xdr:row>20</xdr:row>
      <xdr:rowOff>139774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532702" y="2814346"/>
          <a:ext cx="1676521" cy="1849803"/>
        </a:xfrm>
        <a:prstGeom prst="rect">
          <a:avLst/>
        </a:prstGeom>
      </xdr:spPr>
    </xdr:pic>
    <xdr:clientData/>
  </xdr:twoCellAnchor>
  <xdr:twoCellAnchor editAs="oneCell">
    <xdr:from>
      <xdr:col>20</xdr:col>
      <xdr:colOff>118156</xdr:colOff>
      <xdr:row>13</xdr:row>
      <xdr:rowOff>54135</xdr:rowOff>
    </xdr:from>
    <xdr:to>
      <xdr:col>23</xdr:col>
      <xdr:colOff>583975</xdr:colOff>
      <xdr:row>21</xdr:row>
      <xdr:rowOff>34505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3870" y="3302840"/>
          <a:ext cx="3119212" cy="1477156"/>
        </a:xfrm>
        <a:prstGeom prst="rect">
          <a:avLst/>
        </a:prstGeom>
      </xdr:spPr>
    </xdr:pic>
    <xdr:clientData/>
  </xdr:twoCellAnchor>
  <xdr:twoCellAnchor editAs="oneCell">
    <xdr:from>
      <xdr:col>18</xdr:col>
      <xdr:colOff>396877</xdr:colOff>
      <xdr:row>45</xdr:row>
      <xdr:rowOff>38034</xdr:rowOff>
    </xdr:from>
    <xdr:to>
      <xdr:col>21</xdr:col>
      <xdr:colOff>354894</xdr:colOff>
      <xdr:row>52</xdr:row>
      <xdr:rowOff>26858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9466" y="8831650"/>
          <a:ext cx="2407303" cy="123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4" activePane="bottomLeft" state="frozen"/>
      <selection pane="bottomLeft" activeCell="H21" sqref="H21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3" t="s">
        <v>4</v>
      </c>
      <c r="E4" s="63" t="s">
        <v>5</v>
      </c>
      <c r="F4" s="63" t="s">
        <v>108</v>
      </c>
      <c r="G4" s="63" t="s">
        <v>1</v>
      </c>
      <c r="H4" s="58" t="s">
        <v>6</v>
      </c>
    </row>
    <row r="5" spans="1:26" ht="21" customHeight="1" x14ac:dyDescent="0.4">
      <c r="B5" s="58" t="s">
        <v>7</v>
      </c>
      <c r="C5" s="66" t="s">
        <v>112</v>
      </c>
      <c r="D5" s="59">
        <v>29</v>
      </c>
      <c r="E5" s="59">
        <v>29</v>
      </c>
      <c r="F5" s="59">
        <v>26</v>
      </c>
      <c r="G5" s="59">
        <f t="shared" ref="G5:G12" si="0">IF((LEN(D5)+LEN(F5)+LEN(E5))=0,"-",D5+E5+F5)</f>
        <v>84</v>
      </c>
      <c r="H5" s="59">
        <f>IF(G5&lt;&gt;"-",RANK(G5,$G$5:$G$64,0),"-")</f>
        <v>4</v>
      </c>
    </row>
    <row r="6" spans="1:26" ht="21" customHeight="1" x14ac:dyDescent="0.4">
      <c r="B6" s="58" t="s">
        <v>8</v>
      </c>
      <c r="C6" s="66" t="s">
        <v>113</v>
      </c>
      <c r="D6" s="59">
        <v>28</v>
      </c>
      <c r="E6" s="59">
        <v>17</v>
      </c>
      <c r="F6" s="59">
        <v>17</v>
      </c>
      <c r="G6" s="59">
        <f t="shared" si="0"/>
        <v>62</v>
      </c>
      <c r="H6" s="59">
        <f t="shared" ref="H6:H64" si="1">IF(G6&lt;&gt;"-",RANK(G6,$G$5:$G$64,0),"-")</f>
        <v>8</v>
      </c>
    </row>
    <row r="7" spans="1:26" ht="20" x14ac:dyDescent="0.4">
      <c r="B7" s="58" t="s">
        <v>9</v>
      </c>
      <c r="C7" s="66" t="s">
        <v>114</v>
      </c>
      <c r="D7" s="59">
        <v>39</v>
      </c>
      <c r="E7" s="59">
        <v>39</v>
      </c>
      <c r="F7" s="59">
        <v>39</v>
      </c>
      <c r="G7" s="59">
        <f t="shared" si="0"/>
        <v>117</v>
      </c>
      <c r="H7" s="59">
        <f t="shared" si="1"/>
        <v>1</v>
      </c>
    </row>
    <row r="8" spans="1:26" ht="21" customHeight="1" x14ac:dyDescent="0.4">
      <c r="B8" s="58" t="s">
        <v>10</v>
      </c>
      <c r="C8" s="66" t="s">
        <v>115</v>
      </c>
      <c r="D8" s="59">
        <v>39</v>
      </c>
      <c r="E8" s="59">
        <v>39</v>
      </c>
      <c r="F8" s="59">
        <v>26</v>
      </c>
      <c r="G8" s="59">
        <f t="shared" si="0"/>
        <v>104</v>
      </c>
      <c r="H8" s="59">
        <f t="shared" si="1"/>
        <v>2</v>
      </c>
    </row>
    <row r="9" spans="1:26" ht="21" customHeight="1" x14ac:dyDescent="0.4">
      <c r="B9" s="58" t="s">
        <v>11</v>
      </c>
      <c r="C9" s="66" t="s">
        <v>116</v>
      </c>
      <c r="D9" s="59">
        <v>20</v>
      </c>
      <c r="E9" s="59">
        <v>28</v>
      </c>
      <c r="F9" s="59">
        <v>30</v>
      </c>
      <c r="G9" s="59">
        <f t="shared" si="0"/>
        <v>78</v>
      </c>
      <c r="H9" s="59">
        <v>6</v>
      </c>
    </row>
    <row r="10" spans="1:26" ht="21" customHeight="1" x14ac:dyDescent="0.4">
      <c r="B10" s="58" t="s">
        <v>12</v>
      </c>
      <c r="C10" s="66" t="s">
        <v>117</v>
      </c>
      <c r="D10" s="59">
        <v>3</v>
      </c>
      <c r="E10" s="59">
        <v>3</v>
      </c>
      <c r="F10" s="59">
        <v>1</v>
      </c>
      <c r="G10" s="59">
        <f t="shared" si="0"/>
        <v>7</v>
      </c>
      <c r="H10" s="59">
        <f t="shared" si="1"/>
        <v>26</v>
      </c>
    </row>
    <row r="11" spans="1:26" ht="21" customHeight="1" x14ac:dyDescent="0.4">
      <c r="B11" s="58" t="s">
        <v>13</v>
      </c>
      <c r="C11" s="66" t="s">
        <v>118</v>
      </c>
      <c r="D11" s="59">
        <v>12</v>
      </c>
      <c r="E11" s="59">
        <v>20</v>
      </c>
      <c r="F11" s="59">
        <v>13</v>
      </c>
      <c r="G11" s="59">
        <f t="shared" si="0"/>
        <v>45</v>
      </c>
      <c r="H11" s="59">
        <f t="shared" si="1"/>
        <v>10</v>
      </c>
    </row>
    <row r="12" spans="1:26" ht="21" customHeight="1" x14ac:dyDescent="0.4">
      <c r="B12" s="58" t="s">
        <v>14</v>
      </c>
      <c r="C12" s="66" t="s">
        <v>119</v>
      </c>
      <c r="D12" s="59">
        <v>2</v>
      </c>
      <c r="E12" s="59">
        <v>3</v>
      </c>
      <c r="F12" s="59">
        <v>3</v>
      </c>
      <c r="G12" s="59">
        <f t="shared" si="0"/>
        <v>8</v>
      </c>
      <c r="H12" s="59">
        <f t="shared" si="1"/>
        <v>23</v>
      </c>
    </row>
    <row r="13" spans="1:26" ht="21" customHeight="1" x14ac:dyDescent="0.4">
      <c r="B13" s="58" t="s">
        <v>15</v>
      </c>
      <c r="C13" s="66" t="s">
        <v>120</v>
      </c>
      <c r="D13" s="59">
        <v>12</v>
      </c>
      <c r="E13" s="59">
        <v>14</v>
      </c>
      <c r="F13" s="59">
        <v>5</v>
      </c>
      <c r="G13" s="59">
        <f t="shared" ref="G13:G64" si="2">IF((LEN(D13)+LEN(F13)+LEN(E13))=0,"-",D13+E13+F13)</f>
        <v>31</v>
      </c>
      <c r="H13" s="59">
        <f t="shared" si="1"/>
        <v>12</v>
      </c>
    </row>
    <row r="14" spans="1:26" ht="21" customHeight="1" x14ac:dyDescent="0.4">
      <c r="B14" s="58" t="s">
        <v>16</v>
      </c>
      <c r="C14" s="66" t="s">
        <v>121</v>
      </c>
      <c r="D14" s="59">
        <v>2</v>
      </c>
      <c r="E14" s="59">
        <v>2</v>
      </c>
      <c r="F14" s="59">
        <v>11</v>
      </c>
      <c r="G14" s="59">
        <f t="shared" si="2"/>
        <v>15</v>
      </c>
      <c r="H14" s="59">
        <f t="shared" si="1"/>
        <v>19</v>
      </c>
    </row>
    <row r="15" spans="1:26" ht="21" customHeight="1" x14ac:dyDescent="0.4">
      <c r="B15" s="58" t="s">
        <v>17</v>
      </c>
      <c r="C15" s="66" t="s">
        <v>122</v>
      </c>
      <c r="D15" s="59">
        <v>2</v>
      </c>
      <c r="E15" s="59">
        <v>17</v>
      </c>
      <c r="F15" s="59">
        <v>37</v>
      </c>
      <c r="G15" s="59">
        <f t="shared" si="2"/>
        <v>56</v>
      </c>
      <c r="H15" s="59">
        <f t="shared" si="1"/>
        <v>9</v>
      </c>
    </row>
    <row r="16" spans="1:26" ht="21" customHeight="1" x14ac:dyDescent="0.4">
      <c r="B16" s="58" t="s">
        <v>18</v>
      </c>
      <c r="C16" s="66" t="s">
        <v>123</v>
      </c>
      <c r="D16" s="59">
        <v>2</v>
      </c>
      <c r="E16" s="59">
        <v>2</v>
      </c>
      <c r="F16" s="59">
        <v>3</v>
      </c>
      <c r="G16" s="59">
        <f t="shared" si="2"/>
        <v>7</v>
      </c>
      <c r="H16" s="59">
        <f t="shared" si="1"/>
        <v>26</v>
      </c>
    </row>
    <row r="17" spans="2:8" ht="21" customHeight="1" x14ac:dyDescent="0.4">
      <c r="B17" s="58" t="s">
        <v>19</v>
      </c>
      <c r="C17" s="66" t="s">
        <v>124</v>
      </c>
      <c r="D17" s="59">
        <v>3</v>
      </c>
      <c r="E17" s="59">
        <v>39</v>
      </c>
      <c r="F17" s="59">
        <v>36</v>
      </c>
      <c r="G17" s="59">
        <f t="shared" si="2"/>
        <v>78</v>
      </c>
      <c r="H17" s="59">
        <f t="shared" si="1"/>
        <v>5</v>
      </c>
    </row>
    <row r="18" spans="2:8" ht="21" customHeight="1" x14ac:dyDescent="0.4">
      <c r="B18" s="58" t="s">
        <v>20</v>
      </c>
      <c r="C18" s="66" t="s">
        <v>125</v>
      </c>
      <c r="D18" s="59">
        <v>2</v>
      </c>
      <c r="E18" s="59">
        <v>2</v>
      </c>
      <c r="F18" s="59">
        <v>5</v>
      </c>
      <c r="G18" s="59">
        <f t="shared" si="2"/>
        <v>9</v>
      </c>
      <c r="H18" s="59">
        <f t="shared" si="1"/>
        <v>21</v>
      </c>
    </row>
    <row r="19" spans="2:8" ht="21" customHeight="1" x14ac:dyDescent="0.4">
      <c r="B19" s="58" t="s">
        <v>21</v>
      </c>
      <c r="C19" s="66" t="s">
        <v>126</v>
      </c>
      <c r="D19" s="59">
        <v>2</v>
      </c>
      <c r="E19" s="59">
        <v>2</v>
      </c>
      <c r="F19" s="59">
        <v>6</v>
      </c>
      <c r="G19" s="59">
        <f t="shared" si="2"/>
        <v>10</v>
      </c>
      <c r="H19" s="59">
        <f t="shared" si="1"/>
        <v>20</v>
      </c>
    </row>
    <row r="20" spans="2:8" ht="21" customHeight="1" x14ac:dyDescent="0.4">
      <c r="B20" s="58" t="s">
        <v>22</v>
      </c>
      <c r="C20" s="66" t="s">
        <v>127</v>
      </c>
      <c r="D20" s="59">
        <v>5</v>
      </c>
      <c r="E20" s="59">
        <v>3</v>
      </c>
      <c r="F20" s="59">
        <v>24</v>
      </c>
      <c r="G20" s="59">
        <f t="shared" si="2"/>
        <v>32</v>
      </c>
      <c r="H20" s="59">
        <f t="shared" si="1"/>
        <v>11</v>
      </c>
    </row>
    <row r="21" spans="2:8" ht="21" customHeight="1" x14ac:dyDescent="0.4">
      <c r="B21" s="58" t="s">
        <v>23</v>
      </c>
      <c r="C21" s="66" t="s">
        <v>128</v>
      </c>
      <c r="D21" s="59">
        <v>3</v>
      </c>
      <c r="E21" s="59">
        <v>2</v>
      </c>
      <c r="F21" s="59">
        <v>3</v>
      </c>
      <c r="G21" s="59">
        <f t="shared" si="2"/>
        <v>8</v>
      </c>
      <c r="H21" s="59">
        <f t="shared" si="1"/>
        <v>23</v>
      </c>
    </row>
    <row r="22" spans="2:8" ht="21" customHeight="1" x14ac:dyDescent="0.4">
      <c r="B22" s="58" t="s">
        <v>24</v>
      </c>
      <c r="C22" s="66" t="s">
        <v>129</v>
      </c>
      <c r="D22" s="59">
        <v>3</v>
      </c>
      <c r="E22" s="59">
        <v>3</v>
      </c>
      <c r="F22" s="59">
        <v>3</v>
      </c>
      <c r="G22" s="59">
        <f t="shared" si="2"/>
        <v>9</v>
      </c>
      <c r="H22" s="59">
        <f t="shared" si="1"/>
        <v>21</v>
      </c>
    </row>
    <row r="23" spans="2:8" ht="21" customHeight="1" x14ac:dyDescent="0.4">
      <c r="B23" s="58" t="s">
        <v>25</v>
      </c>
      <c r="C23" s="66" t="s">
        <v>130</v>
      </c>
      <c r="D23" s="59">
        <v>2</v>
      </c>
      <c r="E23" s="59">
        <v>12</v>
      </c>
      <c r="F23" s="59">
        <v>12</v>
      </c>
      <c r="G23" s="59">
        <f t="shared" si="2"/>
        <v>26</v>
      </c>
      <c r="H23" s="59">
        <f t="shared" si="1"/>
        <v>14</v>
      </c>
    </row>
    <row r="24" spans="2:8" ht="21" customHeight="1" x14ac:dyDescent="0.4">
      <c r="B24" s="58" t="s">
        <v>26</v>
      </c>
      <c r="C24" s="66" t="s">
        <v>131</v>
      </c>
      <c r="D24" s="59">
        <v>2</v>
      </c>
      <c r="E24" s="59">
        <v>11</v>
      </c>
      <c r="F24" s="59">
        <v>8</v>
      </c>
      <c r="G24" s="59">
        <f t="shared" si="2"/>
        <v>21</v>
      </c>
      <c r="H24" s="59">
        <f t="shared" si="1"/>
        <v>18</v>
      </c>
    </row>
    <row r="25" spans="2:8" ht="21" customHeight="1" x14ac:dyDescent="0.4">
      <c r="B25" s="58" t="s">
        <v>27</v>
      </c>
      <c r="C25" s="66" t="s">
        <v>132</v>
      </c>
      <c r="D25" s="59">
        <v>2</v>
      </c>
      <c r="E25" s="59">
        <v>2</v>
      </c>
      <c r="F25" s="59">
        <v>20</v>
      </c>
      <c r="G25" s="59">
        <f t="shared" si="2"/>
        <v>24</v>
      </c>
      <c r="H25" s="59">
        <f t="shared" si="1"/>
        <v>16</v>
      </c>
    </row>
    <row r="26" spans="2:8" ht="21" customHeight="1" x14ac:dyDescent="0.4">
      <c r="B26" s="58" t="s">
        <v>28</v>
      </c>
      <c r="C26" s="66" t="s">
        <v>133</v>
      </c>
      <c r="D26" s="59">
        <v>2</v>
      </c>
      <c r="E26" s="59">
        <v>4</v>
      </c>
      <c r="F26" s="59">
        <v>2</v>
      </c>
      <c r="G26" s="59">
        <f t="shared" si="2"/>
        <v>8</v>
      </c>
      <c r="H26" s="59">
        <f t="shared" si="1"/>
        <v>23</v>
      </c>
    </row>
    <row r="27" spans="2:8" ht="21" customHeight="1" x14ac:dyDescent="0.4">
      <c r="B27" s="58" t="s">
        <v>29</v>
      </c>
      <c r="C27" s="66" t="s">
        <v>134</v>
      </c>
      <c r="D27" s="59">
        <v>20</v>
      </c>
      <c r="E27" s="59">
        <v>24</v>
      </c>
      <c r="F27" s="59">
        <v>24</v>
      </c>
      <c r="G27" s="59">
        <f t="shared" si="2"/>
        <v>68</v>
      </c>
      <c r="H27" s="59">
        <f t="shared" si="1"/>
        <v>7</v>
      </c>
    </row>
    <row r="28" spans="2:8" ht="21" customHeight="1" x14ac:dyDescent="0.4">
      <c r="B28" s="58" t="s">
        <v>30</v>
      </c>
      <c r="C28" s="66" t="s">
        <v>135</v>
      </c>
      <c r="D28" s="59">
        <v>2</v>
      </c>
      <c r="E28" s="59">
        <v>0</v>
      </c>
      <c r="F28" s="59">
        <v>20</v>
      </c>
      <c r="G28" s="59">
        <f t="shared" si="2"/>
        <v>22</v>
      </c>
      <c r="H28" s="59">
        <f t="shared" si="1"/>
        <v>17</v>
      </c>
    </row>
    <row r="29" spans="2:8" ht="21" customHeight="1" x14ac:dyDescent="0.4">
      <c r="B29" s="61" t="s">
        <v>31</v>
      </c>
      <c r="C29" s="66" t="s">
        <v>136</v>
      </c>
      <c r="D29" s="59">
        <v>3</v>
      </c>
      <c r="E29" s="62">
        <v>11</v>
      </c>
      <c r="F29" s="59">
        <v>11</v>
      </c>
      <c r="G29" s="59">
        <f t="shared" si="2"/>
        <v>25</v>
      </c>
      <c r="H29" s="59">
        <f t="shared" si="1"/>
        <v>15</v>
      </c>
    </row>
    <row r="30" spans="2:8" ht="21" customHeight="1" x14ac:dyDescent="0.4">
      <c r="B30" s="58" t="s">
        <v>32</v>
      </c>
      <c r="C30" s="66" t="s">
        <v>137</v>
      </c>
      <c r="D30" s="59">
        <v>14</v>
      </c>
      <c r="E30" s="59">
        <v>2</v>
      </c>
      <c r="F30" s="59">
        <v>14</v>
      </c>
      <c r="G30" s="59">
        <f t="shared" si="2"/>
        <v>30</v>
      </c>
      <c r="H30" s="59">
        <f t="shared" si="1"/>
        <v>13</v>
      </c>
    </row>
    <row r="31" spans="2:8" ht="21" customHeight="1" x14ac:dyDescent="0.4">
      <c r="B31" s="58" t="s">
        <v>33</v>
      </c>
      <c r="C31" s="66" t="s">
        <v>138</v>
      </c>
      <c r="D31" s="59">
        <v>23</v>
      </c>
      <c r="E31" s="59">
        <v>26</v>
      </c>
      <c r="F31" s="59">
        <v>37</v>
      </c>
      <c r="G31" s="59">
        <f t="shared" si="2"/>
        <v>86</v>
      </c>
      <c r="H31" s="59">
        <f t="shared" si="1"/>
        <v>3</v>
      </c>
    </row>
    <row r="32" spans="2:8" ht="21" customHeight="1" x14ac:dyDescent="0.4">
      <c r="B32" s="58" t="s">
        <v>34</v>
      </c>
      <c r="C32" s="66"/>
      <c r="D32" s="59"/>
      <c r="E32" s="59"/>
      <c r="F32" s="59"/>
      <c r="G32" s="59" t="str">
        <f t="shared" si="2"/>
        <v>-</v>
      </c>
      <c r="H32" s="59" t="str">
        <f t="shared" si="1"/>
        <v>-</v>
      </c>
    </row>
    <row r="33" spans="2:8" ht="21" customHeight="1" x14ac:dyDescent="0.4">
      <c r="B33" s="58" t="s">
        <v>35</v>
      </c>
      <c r="C33" s="66"/>
      <c r="D33" s="59"/>
      <c r="E33" s="59"/>
      <c r="F33" s="59"/>
      <c r="G33" s="59" t="str">
        <f t="shared" si="2"/>
        <v>-</v>
      </c>
      <c r="H33" s="59" t="str">
        <f t="shared" si="1"/>
        <v>-</v>
      </c>
    </row>
    <row r="34" spans="2:8" ht="21" customHeight="1" x14ac:dyDescent="0.4">
      <c r="B34" s="58" t="s">
        <v>77</v>
      </c>
      <c r="C34" s="66"/>
      <c r="D34" s="59"/>
      <c r="E34" s="59"/>
      <c r="F34" s="59"/>
      <c r="G34" s="59" t="str">
        <f t="shared" si="2"/>
        <v>-</v>
      </c>
      <c r="H34" s="59" t="str">
        <f t="shared" si="1"/>
        <v>-</v>
      </c>
    </row>
    <row r="35" spans="2:8" ht="21" customHeight="1" x14ac:dyDescent="0.4">
      <c r="B35" s="58" t="s">
        <v>78</v>
      </c>
      <c r="C35" s="66"/>
      <c r="D35" s="59"/>
      <c r="E35" s="59"/>
      <c r="F35" s="59"/>
      <c r="G35" s="59" t="str">
        <f t="shared" si="2"/>
        <v>-</v>
      </c>
      <c r="H35" s="59" t="str">
        <f t="shared" si="1"/>
        <v>-</v>
      </c>
    </row>
    <row r="36" spans="2:8" ht="21" customHeight="1" x14ac:dyDescent="0.4">
      <c r="B36" s="58" t="s">
        <v>79</v>
      </c>
      <c r="C36" s="66"/>
      <c r="D36" s="59"/>
      <c r="E36" s="59"/>
      <c r="F36" s="59"/>
      <c r="G36" s="59" t="str">
        <f t="shared" si="2"/>
        <v>-</v>
      </c>
      <c r="H36" s="59" t="str">
        <f t="shared" si="1"/>
        <v>-</v>
      </c>
    </row>
    <row r="37" spans="2:8" ht="20" x14ac:dyDescent="0.4">
      <c r="B37" s="58" t="s">
        <v>80</v>
      </c>
      <c r="C37" s="66"/>
      <c r="D37" s="59"/>
      <c r="E37" s="59"/>
      <c r="F37" s="59"/>
      <c r="G37" s="59" t="str">
        <f t="shared" si="2"/>
        <v>-</v>
      </c>
      <c r="H37" s="59" t="str">
        <f t="shared" si="1"/>
        <v>-</v>
      </c>
    </row>
    <row r="38" spans="2:8" ht="21" customHeight="1" x14ac:dyDescent="0.4">
      <c r="B38" s="58" t="s">
        <v>81</v>
      </c>
      <c r="C38" s="66"/>
      <c r="D38" s="59"/>
      <c r="E38" s="59"/>
      <c r="F38" s="59"/>
      <c r="G38" s="59" t="str">
        <f t="shared" si="2"/>
        <v>-</v>
      </c>
      <c r="H38" s="59" t="str">
        <f t="shared" si="1"/>
        <v>-</v>
      </c>
    </row>
    <row r="39" spans="2:8" ht="21" customHeight="1" x14ac:dyDescent="0.4">
      <c r="B39" s="58" t="s">
        <v>82</v>
      </c>
      <c r="C39" s="65"/>
      <c r="D39" s="59"/>
      <c r="E39" s="59"/>
      <c r="F39" s="59"/>
      <c r="G39" s="59" t="str">
        <f t="shared" si="2"/>
        <v>-</v>
      </c>
      <c r="H39" s="59" t="str">
        <f t="shared" si="1"/>
        <v>-</v>
      </c>
    </row>
    <row r="40" spans="2:8" ht="20" x14ac:dyDescent="0.4">
      <c r="B40" s="58" t="s">
        <v>83</v>
      </c>
      <c r="C40" s="64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4">
      <c r="B41" s="58" t="s">
        <v>84</v>
      </c>
      <c r="C41" s="60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0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0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0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0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0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8" sqref="Q1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70" t="s">
        <v>111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2"/>
      <c r="W1" s="12"/>
      <c r="X1" s="12"/>
      <c r="Y1" s="12"/>
      <c r="Z1" s="12"/>
    </row>
    <row r="2" spans="1:28" ht="35" x14ac:dyDescent="0.7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1"/>
      <c r="T4" s="81"/>
      <c r="U4" s="81"/>
      <c r="V4" s="81"/>
      <c r="W4" s="22"/>
      <c r="X4" s="3"/>
      <c r="Y4" s="3"/>
      <c r="Z4" s="3"/>
      <c r="AA4" s="3"/>
      <c r="AB4" s="3"/>
    </row>
    <row r="5" spans="1:28" x14ac:dyDescent="0.4">
      <c r="A5" s="17"/>
      <c r="B5" s="76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Hradečtí baráčníci</v>
      </c>
      <c r="E5" s="37" t="s">
        <v>139</v>
      </c>
      <c r="F5" s="26"/>
      <c r="G5" s="41" t="str">
        <f>IF(E5="V",D5,IF(E6="V",D6,""))</f>
        <v>Hradečtí baráčníci</v>
      </c>
      <c r="H5" s="38" t="s">
        <v>139</v>
      </c>
      <c r="I5" s="75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7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Kostka</v>
      </c>
      <c r="E6" s="37"/>
      <c r="F6" s="25"/>
      <c r="G6" s="72" t="s">
        <v>59</v>
      </c>
      <c r="H6" s="43"/>
      <c r="I6" s="75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3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6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Větrožik</v>
      </c>
      <c r="E8" s="37" t="s">
        <v>139</v>
      </c>
      <c r="F8" s="26"/>
      <c r="G8" s="74"/>
      <c r="H8" s="46"/>
      <c r="I8" s="83"/>
      <c r="J8" s="41" t="str">
        <f>IF(H5="V",G5,IF(H9="V",G9,""))</f>
        <v>Hradečtí baráčníci</v>
      </c>
      <c r="K8" s="38" t="s">
        <v>139</v>
      </c>
      <c r="L8" s="75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7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Lovorobotika 1</v>
      </c>
      <c r="E9" s="37"/>
      <c r="F9" s="25"/>
      <c r="G9" s="41" t="str">
        <f>IF(E8="V",D8,IF(E9="V",D9,""))</f>
        <v>Větrožik</v>
      </c>
      <c r="H9" s="38"/>
      <c r="I9" s="83"/>
      <c r="J9" s="72" t="s">
        <v>60</v>
      </c>
      <c r="K9" s="43"/>
      <c r="L9" s="75"/>
      <c r="M9" s="14"/>
      <c r="N9" s="22"/>
      <c r="O9" s="14"/>
      <c r="P9" s="79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3"/>
      <c r="K10" s="45"/>
      <c r="L10" s="31"/>
      <c r="M10" s="14"/>
      <c r="N10" s="22"/>
      <c r="O10" s="14"/>
      <c r="P10" s="79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6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Beroun Dynamics</v>
      </c>
      <c r="E11" s="37"/>
      <c r="F11" s="26"/>
      <c r="G11" s="41" t="str">
        <f>IF(E11="V",D11,IF(E12="V",D12,""))</f>
        <v>PBIS 3</v>
      </c>
      <c r="H11" s="38"/>
      <c r="I11" s="75"/>
      <c r="J11" s="74"/>
      <c r="K11" s="46"/>
      <c r="L11" s="83"/>
      <c r="M11" s="41" t="str">
        <f>IF(K8="V",J8,IF(K12="V",J12,""))</f>
        <v>Hradečtí baráčníci</v>
      </c>
      <c r="N11" s="38"/>
      <c r="O11" s="75"/>
      <c r="P11" s="79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7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PBIS 3</v>
      </c>
      <c r="E12" s="37" t="s">
        <v>139</v>
      </c>
      <c r="F12" s="25"/>
      <c r="G12" s="72" t="s">
        <v>61</v>
      </c>
      <c r="H12" s="43"/>
      <c r="I12" s="75"/>
      <c r="J12" s="41" t="str">
        <f>IF(H11="V",G11,IF(H15="V",G15,""))</f>
        <v>SKYENCE</v>
      </c>
      <c r="K12" s="38"/>
      <c r="L12" s="83"/>
      <c r="M12" s="56"/>
      <c r="N12" s="22"/>
      <c r="O12" s="75"/>
      <c r="P12" s="78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3"/>
      <c r="H13" s="45"/>
      <c r="I13" s="31"/>
      <c r="J13" s="56"/>
      <c r="K13" s="22"/>
      <c r="L13" s="14"/>
      <c r="M13" s="56"/>
      <c r="N13" s="22"/>
      <c r="O13" s="75"/>
      <c r="P13" s="78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6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ZAPLOYDI</v>
      </c>
      <c r="E14" s="37"/>
      <c r="F14" s="26"/>
      <c r="G14" s="74"/>
      <c r="H14" s="46"/>
      <c r="I14" s="83"/>
      <c r="J14" s="56"/>
      <c r="K14" s="22"/>
      <c r="L14" s="14"/>
      <c r="M14" s="56"/>
      <c r="N14" s="22"/>
      <c r="O14" s="75"/>
      <c r="P14" s="78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7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SKYENCE</v>
      </c>
      <c r="E15" s="37" t="s">
        <v>139</v>
      </c>
      <c r="F15" s="25"/>
      <c r="G15" s="41" t="str">
        <f>IF(E14="V",D14,IF(E15="V",D15,""))</f>
        <v>SKYENCE</v>
      </c>
      <c r="H15" s="38" t="s">
        <v>139</v>
      </c>
      <c r="I15" s="83"/>
      <c r="J15" s="56"/>
      <c r="K15" s="22"/>
      <c r="L15" s="14"/>
      <c r="M15" s="73" t="s">
        <v>62</v>
      </c>
      <c r="N15" s="45"/>
      <c r="O15" s="82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3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6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Cihla</v>
      </c>
      <c r="E17" s="37" t="s">
        <v>139</v>
      </c>
      <c r="F17" s="26"/>
      <c r="G17" s="41" t="str">
        <f>IF(E17="V",D17,IF(E18="V",D18,""))</f>
        <v>Cihla</v>
      </c>
      <c r="H17" s="38"/>
      <c r="I17" s="75"/>
      <c r="J17" s="56"/>
      <c r="K17" s="22"/>
      <c r="L17" s="14"/>
      <c r="M17" s="73"/>
      <c r="N17" s="45"/>
      <c r="O17" s="84"/>
      <c r="P17" s="41" t="str">
        <f>IF(N11="V",M11,IF(N21="V",M21,""))</f>
        <v>PDV Crew</v>
      </c>
      <c r="Q17" s="38" t="s">
        <v>139</v>
      </c>
      <c r="R17" s="75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7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Roboťáci z CR 2</v>
      </c>
      <c r="E18" s="37"/>
      <c r="F18" s="25"/>
      <c r="G18" s="72" t="s">
        <v>63</v>
      </c>
      <c r="H18" s="43"/>
      <c r="I18" s="75"/>
      <c r="J18" s="56"/>
      <c r="K18" s="22"/>
      <c r="L18" s="14"/>
      <c r="M18" s="56"/>
      <c r="N18" s="22"/>
      <c r="O18" s="83"/>
      <c r="P18" s="86" t="s">
        <v>54</v>
      </c>
      <c r="Q18" s="48"/>
      <c r="R18" s="75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3"/>
      <c r="H19" s="45"/>
      <c r="I19" s="31"/>
      <c r="J19" s="56"/>
      <c r="K19" s="22"/>
      <c r="L19" s="14"/>
      <c r="M19" s="56"/>
      <c r="N19" s="22"/>
      <c r="O19" s="83"/>
      <c r="P19" s="79"/>
      <c r="Q19" s="49"/>
      <c r="R19" s="75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6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Rovně</v>
      </c>
      <c r="E20" s="37" t="s">
        <v>139</v>
      </c>
      <c r="F20" s="26"/>
      <c r="G20" s="74"/>
      <c r="H20" s="46"/>
      <c r="I20" s="83"/>
      <c r="J20" s="41" t="str">
        <f>IF(H17="V",G17,IF(H21="V",G21,""))</f>
        <v>Rovně</v>
      </c>
      <c r="K20" s="38"/>
      <c r="L20" s="75"/>
      <c r="M20" s="56"/>
      <c r="N20" s="22"/>
      <c r="O20" s="83"/>
      <c r="P20" s="79"/>
      <c r="Q20" s="49"/>
      <c r="R20" s="75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7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Lvíčata</v>
      </c>
      <c r="E21" s="37"/>
      <c r="F21" s="25"/>
      <c r="G21" s="41" t="str">
        <f>IF(E20="V",D20,IF(E21="V",D21,""))</f>
        <v>Rovně</v>
      </c>
      <c r="H21" s="38" t="s">
        <v>139</v>
      </c>
      <c r="I21" s="83"/>
      <c r="J21" s="72" t="s">
        <v>64</v>
      </c>
      <c r="K21" s="43"/>
      <c r="L21" s="75"/>
      <c r="M21" s="41" t="str">
        <f>IF(K20="V",J20,IF(K24="V",J24,""))</f>
        <v>PDV Crew</v>
      </c>
      <c r="N21" s="38" t="s">
        <v>139</v>
      </c>
      <c r="O21" s="83"/>
      <c r="P21" s="78" t="s">
        <v>55</v>
      </c>
      <c r="Q21" s="49"/>
      <c r="R21" s="75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3"/>
      <c r="K22" s="45"/>
      <c r="L22" s="31"/>
      <c r="M22" s="56"/>
      <c r="N22" s="22"/>
      <c r="O22" s="14"/>
      <c r="P22" s="78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6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Minimum</v>
      </c>
      <c r="E23" s="37"/>
      <c r="F23" s="26"/>
      <c r="G23" s="41" t="str">
        <f>IF(E23="V",D23,IF(E24="V",D24,""))</f>
        <v>PBIS 1</v>
      </c>
      <c r="H23" s="38"/>
      <c r="I23" s="75"/>
      <c r="J23" s="74"/>
      <c r="K23" s="46"/>
      <c r="L23" s="83"/>
      <c r="M23" s="56"/>
      <c r="N23" s="22"/>
      <c r="O23" s="14"/>
      <c r="P23" s="78"/>
      <c r="Q23" s="22"/>
      <c r="R23" s="83"/>
      <c r="S23" s="80" t="str">
        <f>IF(Q17="V",P17,IF(Q27="V",P27,""))</f>
        <v>PDV Crew</v>
      </c>
      <c r="T23" s="80"/>
      <c r="U23" s="80"/>
      <c r="V23" s="80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7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PBIS 1</v>
      </c>
      <c r="E24" s="37" t="s">
        <v>139</v>
      </c>
      <c r="F24" s="25"/>
      <c r="G24" s="72" t="s">
        <v>65</v>
      </c>
      <c r="H24" s="43"/>
      <c r="I24" s="75"/>
      <c r="J24" s="41" t="str">
        <f>IF(H23="V",G23,IF(H27="V",G27,""))</f>
        <v>PDV Crew</v>
      </c>
      <c r="K24" s="38" t="s">
        <v>139</v>
      </c>
      <c r="L24" s="83"/>
      <c r="M24" s="56"/>
      <c r="N24" s="22"/>
      <c r="O24" s="14"/>
      <c r="P24" s="88" t="s">
        <v>58</v>
      </c>
      <c r="Q24" s="22"/>
      <c r="R24" s="83"/>
      <c r="S24" s="80"/>
      <c r="T24" s="80"/>
      <c r="U24" s="80"/>
      <c r="V24" s="80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3"/>
      <c r="H25" s="45"/>
      <c r="I25" s="31"/>
      <c r="J25" s="56"/>
      <c r="K25" s="22"/>
      <c r="L25" s="14"/>
      <c r="M25" s="56"/>
      <c r="N25" s="22"/>
      <c r="O25" s="14"/>
      <c r="P25" s="88"/>
      <c r="Q25" s="22"/>
      <c r="R25" s="83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6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Gang of light</v>
      </c>
      <c r="E26" s="37"/>
      <c r="F26" s="26"/>
      <c r="G26" s="74"/>
      <c r="H26" s="46"/>
      <c r="I26" s="83"/>
      <c r="J26" s="56"/>
      <c r="K26" s="22"/>
      <c r="L26" s="14"/>
      <c r="M26" s="56"/>
      <c r="N26" s="22"/>
      <c r="O26" s="14"/>
      <c r="P26" s="89"/>
      <c r="Q26" s="22"/>
      <c r="R26" s="83"/>
      <c r="S26" s="69" t="s">
        <v>110</v>
      </c>
      <c r="T26" s="69"/>
      <c r="U26" s="69"/>
      <c r="V26" s="69"/>
      <c r="W26" s="14"/>
      <c r="X26" s="5"/>
      <c r="Y26" s="5"/>
      <c r="Z26" s="5"/>
      <c r="AA26" s="5"/>
      <c r="AB26" s="5"/>
    </row>
    <row r="27" spans="1:28" x14ac:dyDescent="0.4">
      <c r="A27" s="17"/>
      <c r="B27" s="77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PDV Crew</v>
      </c>
      <c r="E27" s="37" t="s">
        <v>139</v>
      </c>
      <c r="F27" s="25"/>
      <c r="G27" s="41" t="str">
        <f>IF(E26="V",D26,IF(E27="V",D27,""))</f>
        <v>PDV Crew</v>
      </c>
      <c r="H27" s="38" t="s">
        <v>139</v>
      </c>
      <c r="I27" s="83"/>
      <c r="J27" s="56"/>
      <c r="K27" s="22"/>
      <c r="L27" s="14"/>
      <c r="M27" s="56"/>
      <c r="N27" s="22"/>
      <c r="O27" s="14"/>
      <c r="P27" s="40" t="str">
        <f>V38</f>
        <v>Hradečtí baráčníci</v>
      </c>
      <c r="Q27" s="38"/>
      <c r="R27" s="83"/>
      <c r="S27" s="69"/>
      <c r="T27" s="69"/>
      <c r="U27" s="69"/>
      <c r="V27" s="69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69"/>
      <c r="T28" s="69"/>
      <c r="U28" s="69"/>
      <c r="V28" s="69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Kostka</v>
      </c>
      <c r="E31" s="37" t="s">
        <v>139</v>
      </c>
      <c r="F31" s="75"/>
      <c r="G31" s="18" t="str">
        <f>IF(E31="V",D31,IF(E35="V",D35,""))</f>
        <v>Kostka</v>
      </c>
      <c r="H31" s="37" t="s">
        <v>139</v>
      </c>
      <c r="I31" s="75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2" t="s">
        <v>56</v>
      </c>
      <c r="E32" s="22"/>
      <c r="F32" s="75"/>
      <c r="G32" s="72" t="s">
        <v>66</v>
      </c>
      <c r="H32" s="22"/>
      <c r="I32" s="75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3"/>
      <c r="E33" s="22"/>
      <c r="F33" s="31"/>
      <c r="G33" s="73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3"/>
      <c r="E34" s="22"/>
      <c r="F34" s="83"/>
      <c r="G34" s="74"/>
      <c r="H34" s="32"/>
      <c r="I34" s="83"/>
      <c r="J34" s="18" t="str">
        <f>IF(H31="V",G31,IF(H35="V",G35,""))</f>
        <v>Kostka</v>
      </c>
      <c r="K34" s="37"/>
      <c r="L34" s="75"/>
      <c r="M34" s="14"/>
      <c r="N34" s="22"/>
      <c r="O34" s="14"/>
      <c r="P34" s="14"/>
      <c r="Q34" s="29"/>
      <c r="R34" s="33"/>
      <c r="S34" s="18" t="str">
        <f>IF(N11="V",M21,IF(N21="V",M11,""))</f>
        <v>Hradečtí baráčníci</v>
      </c>
      <c r="T34" s="23" t="s">
        <v>139</v>
      </c>
      <c r="U34" s="75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Lovorobotika 1</v>
      </c>
      <c r="E35" s="37"/>
      <c r="F35" s="83"/>
      <c r="G35" s="18" t="str">
        <f>IF(H23="V",G27,IF(H27="V",G23,""))</f>
        <v>PBIS 1</v>
      </c>
      <c r="H35" s="37"/>
      <c r="I35" s="83"/>
      <c r="J35" s="72" t="s">
        <v>67</v>
      </c>
      <c r="K35" s="22"/>
      <c r="L35" s="75"/>
      <c r="M35" s="18" t="str">
        <f>IF(K34="V",J34,IF(K38="V",J38,""))</f>
        <v>Beroun Dynamics</v>
      </c>
      <c r="N35" s="37" t="s">
        <v>139</v>
      </c>
      <c r="O35" s="75"/>
      <c r="P35" s="14"/>
      <c r="Q35" s="29"/>
      <c r="R35" s="33"/>
      <c r="S35" s="15"/>
      <c r="T35" s="20"/>
      <c r="U35" s="75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3"/>
      <c r="K36" s="22"/>
      <c r="L36" s="31"/>
      <c r="M36" s="14"/>
      <c r="N36" s="22"/>
      <c r="O36" s="75"/>
      <c r="P36" s="14"/>
      <c r="Q36" s="29"/>
      <c r="R36" s="33"/>
      <c r="S36" s="15"/>
      <c r="T36" s="20"/>
      <c r="U36" s="75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Beroun Dynamics</v>
      </c>
      <c r="E37" s="37" t="s">
        <v>139</v>
      </c>
      <c r="F37" s="75"/>
      <c r="G37" s="18" t="str">
        <f>IF(E37="V",D37,IF(E41="V",D41,""))</f>
        <v>Beroun Dynamics</v>
      </c>
      <c r="H37" s="37" t="s">
        <v>139</v>
      </c>
      <c r="I37" s="75"/>
      <c r="J37" s="74"/>
      <c r="K37" s="22"/>
      <c r="L37" s="83"/>
      <c r="M37" s="73" t="s">
        <v>68</v>
      </c>
      <c r="N37" s="22"/>
      <c r="O37" s="75"/>
      <c r="P37" s="14"/>
      <c r="Q37" s="29"/>
      <c r="R37" s="33"/>
      <c r="S37" s="73" t="s">
        <v>69</v>
      </c>
      <c r="T37" s="20"/>
      <c r="U37" s="75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2" t="s">
        <v>56</v>
      </c>
      <c r="E38" s="22"/>
      <c r="F38" s="75"/>
      <c r="G38" s="72" t="s">
        <v>70</v>
      </c>
      <c r="H38" s="22"/>
      <c r="I38" s="75"/>
      <c r="J38" s="18" t="str">
        <f>IF(H37="V",G37,IF(H41="V",G41,""))</f>
        <v>Beroun Dynamics</v>
      </c>
      <c r="K38" s="37" t="s">
        <v>139</v>
      </c>
      <c r="L38" s="83"/>
      <c r="M38" s="73"/>
      <c r="N38" s="22"/>
      <c r="O38" s="83"/>
      <c r="P38" s="18" t="str">
        <f>IF(N35="V",M35,IF(N40="V",M40,""))</f>
        <v>Beroun Dynamics</v>
      </c>
      <c r="Q38" s="23" t="s">
        <v>139</v>
      </c>
      <c r="R38" s="90"/>
      <c r="S38" s="73"/>
      <c r="T38" s="20"/>
      <c r="U38" s="83"/>
      <c r="V38" s="18" t="str">
        <f>IF(T34="V",S34,IF(T41="V",S41,""))</f>
        <v>Hradečtí baráčníci</v>
      </c>
      <c r="W38" s="53"/>
      <c r="X38" s="7"/>
    </row>
    <row r="39" spans="1:28" ht="5.15" customHeight="1" x14ac:dyDescent="0.4">
      <c r="A39" s="17"/>
      <c r="B39" s="14"/>
      <c r="C39" s="14"/>
      <c r="D39" s="73"/>
      <c r="E39" s="22"/>
      <c r="F39" s="31"/>
      <c r="G39" s="73"/>
      <c r="H39" s="22"/>
      <c r="I39" s="31"/>
      <c r="J39" s="56"/>
      <c r="K39" s="22"/>
      <c r="L39" s="14"/>
      <c r="M39" s="73"/>
      <c r="N39" s="22"/>
      <c r="O39" s="83"/>
      <c r="P39" s="14"/>
      <c r="Q39" s="29"/>
      <c r="R39" s="90"/>
      <c r="S39" s="73"/>
      <c r="T39" s="20"/>
      <c r="U39" s="83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3"/>
      <c r="E40" s="22"/>
      <c r="F40" s="83"/>
      <c r="G40" s="74"/>
      <c r="H40" s="32"/>
      <c r="I40" s="83"/>
      <c r="J40" s="56"/>
      <c r="K40" s="22"/>
      <c r="L40" s="14"/>
      <c r="M40" s="18" t="str">
        <f>IF(K8="V",J12,IF(K12="V",J8,""))</f>
        <v>SKYENCE</v>
      </c>
      <c r="N40" s="37"/>
      <c r="O40" s="83"/>
      <c r="P40" s="14"/>
      <c r="Q40" s="29"/>
      <c r="R40" s="90"/>
      <c r="S40" s="15"/>
      <c r="T40" s="20"/>
      <c r="U40" s="83"/>
      <c r="V40" s="79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ZAPLOYDI</v>
      </c>
      <c r="E41" s="37"/>
      <c r="F41" s="83"/>
      <c r="G41" s="18" t="str">
        <f>IF(H17="V",G21,IF(H21="V",G17,""))</f>
        <v>Cihla</v>
      </c>
      <c r="H41" s="37"/>
      <c r="I41" s="83"/>
      <c r="J41" s="56"/>
      <c r="K41" s="22"/>
      <c r="L41" s="14"/>
      <c r="M41" s="14"/>
      <c r="N41" s="22"/>
      <c r="O41" s="14"/>
      <c r="P41" s="73" t="s">
        <v>71</v>
      </c>
      <c r="Q41" s="29"/>
      <c r="R41" s="90"/>
      <c r="S41" s="18" t="str">
        <f>IF(Q38="V",P38,IF(Q46="V",P46,""))</f>
        <v>Beroun Dynamics</v>
      </c>
      <c r="T41" s="23"/>
      <c r="U41" s="83"/>
      <c r="V41" s="79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3"/>
      <c r="Q42" s="29"/>
      <c r="R42" s="34"/>
      <c r="S42" s="14"/>
      <c r="T42" s="22"/>
      <c r="U42" s="14"/>
      <c r="V42" s="79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Roboťáci z CR 2</v>
      </c>
      <c r="E43" s="37"/>
      <c r="F43" s="75"/>
      <c r="G43" s="18" t="str">
        <f>IF(E43="V",D43,IF(E47="V",D47,""))</f>
        <v>Lvíčata</v>
      </c>
      <c r="H43" s="37" t="s">
        <v>139</v>
      </c>
      <c r="I43" s="75"/>
      <c r="J43" s="56"/>
      <c r="K43" s="22"/>
      <c r="L43" s="14"/>
      <c r="M43" s="14"/>
      <c r="N43" s="22"/>
      <c r="O43" s="14"/>
      <c r="P43" s="73"/>
      <c r="Q43" s="29"/>
      <c r="R43" s="91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2" t="s">
        <v>56</v>
      </c>
      <c r="E44" s="22"/>
      <c r="F44" s="75"/>
      <c r="G44" s="72" t="s">
        <v>72</v>
      </c>
      <c r="H44" s="22"/>
      <c r="I44" s="75"/>
      <c r="J44" s="56"/>
      <c r="K44" s="22"/>
      <c r="L44" s="14"/>
      <c r="M44" s="18" t="str">
        <f>IF(K20="V",J24,IF(K24="V",J20,""))</f>
        <v>Rovně</v>
      </c>
      <c r="N44" s="37"/>
      <c r="O44" s="75"/>
      <c r="P44" s="14"/>
      <c r="Q44" s="29"/>
      <c r="R44" s="91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3"/>
      <c r="E45" s="22"/>
      <c r="F45" s="31"/>
      <c r="G45" s="73"/>
      <c r="H45" s="22"/>
      <c r="I45" s="31"/>
      <c r="J45" s="56"/>
      <c r="K45" s="22"/>
      <c r="L45" s="14"/>
      <c r="M45" s="14"/>
      <c r="N45" s="22"/>
      <c r="O45" s="75"/>
      <c r="P45" s="14"/>
      <c r="Q45" s="29"/>
      <c r="R45" s="91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3"/>
      <c r="E46" s="22"/>
      <c r="F46" s="83"/>
      <c r="G46" s="74"/>
      <c r="H46" s="32"/>
      <c r="I46" s="83"/>
      <c r="J46" s="18" t="str">
        <f>IF(H43="V",G43,IF(H47="V",G47,""))</f>
        <v>Lvíčata</v>
      </c>
      <c r="K46" s="37" t="s">
        <v>139</v>
      </c>
      <c r="L46" s="75"/>
      <c r="M46" s="73" t="s">
        <v>73</v>
      </c>
      <c r="N46" s="22"/>
      <c r="O46" s="75"/>
      <c r="P46" s="18" t="str">
        <f>IF(N44="V",M44,IF(N49="V",M49,""))</f>
        <v>Lvíčata</v>
      </c>
      <c r="Q46" s="23"/>
      <c r="R46" s="91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Lvíčata</v>
      </c>
      <c r="E47" s="37" t="s">
        <v>139</v>
      </c>
      <c r="F47" s="83"/>
      <c r="G47" s="18" t="str">
        <f>IF(H11="V",G15,IF(H15="V",G11,""))</f>
        <v>PBIS 3</v>
      </c>
      <c r="H47" s="37"/>
      <c r="I47" s="83"/>
      <c r="J47" s="72" t="s">
        <v>74</v>
      </c>
      <c r="K47" s="22"/>
      <c r="L47" s="75"/>
      <c r="M47" s="73"/>
      <c r="N47" s="22"/>
      <c r="O47" s="83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3"/>
      <c r="K48" s="22"/>
      <c r="L48" s="31"/>
      <c r="M48" s="73"/>
      <c r="N48" s="22"/>
      <c r="O48" s="83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Minimum</v>
      </c>
      <c r="E49" s="37"/>
      <c r="F49" s="75"/>
      <c r="G49" s="35" t="str">
        <f>IF(E49="V",D49,IF(E53="V",D53,""))</f>
        <v>Gang of light</v>
      </c>
      <c r="H49" s="38"/>
      <c r="I49" s="75"/>
      <c r="J49" s="74"/>
      <c r="K49" s="22"/>
      <c r="L49" s="83"/>
      <c r="M49" s="18" t="str">
        <f>IF(K46="V",J46,IF(K50="V",J50,""))</f>
        <v>Lvíčata</v>
      </c>
      <c r="N49" s="37" t="s">
        <v>139</v>
      </c>
      <c r="O49" s="83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2" t="s">
        <v>56</v>
      </c>
      <c r="E50" s="22"/>
      <c r="F50" s="75"/>
      <c r="G50" s="72" t="s">
        <v>75</v>
      </c>
      <c r="H50" s="22"/>
      <c r="I50" s="75"/>
      <c r="J50" s="18" t="str">
        <f>IF(H49="V",G49,IF(H53="V",G53,""))</f>
        <v>Větrožik</v>
      </c>
      <c r="K50" s="37"/>
      <c r="L50" s="83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3"/>
      <c r="E51" s="22"/>
      <c r="F51" s="31"/>
      <c r="G51" s="73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3"/>
      <c r="E52" s="22"/>
      <c r="F52" s="83"/>
      <c r="G52" s="74"/>
      <c r="H52" s="32"/>
      <c r="I52" s="83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Gang of light</v>
      </c>
      <c r="E53" s="37" t="s">
        <v>139</v>
      </c>
      <c r="F53" s="83"/>
      <c r="G53" s="35" t="str">
        <f>IF(H5="V",G9,IF(H9="V",G5,""))</f>
        <v>Větrožik</v>
      </c>
      <c r="H53" s="38" t="s">
        <v>139</v>
      </c>
      <c r="I53" s="83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7"/>
      <c r="W59" s="87"/>
      <c r="X59" s="8"/>
    </row>
    <row r="60" spans="1:25" ht="18" customHeight="1" x14ac:dyDescent="0.4">
      <c r="S60" s="5"/>
      <c r="T60" s="3"/>
      <c r="U60" s="5"/>
      <c r="V60" s="87"/>
      <c r="W60" s="87"/>
      <c r="X60" s="9"/>
    </row>
    <row r="61" spans="1:25" ht="5.15" customHeight="1" x14ac:dyDescent="0.4">
      <c r="S61" s="5"/>
      <c r="T61" s="3"/>
      <c r="U61" s="5"/>
      <c r="V61" s="87"/>
      <c r="W61" s="87"/>
      <c r="X61" s="9"/>
    </row>
    <row r="62" spans="1:25" x14ac:dyDescent="0.4">
      <c r="V62" s="87"/>
      <c r="W62" s="87"/>
      <c r="X62" s="9"/>
    </row>
    <row r="63" spans="1:25" ht="18" customHeight="1" x14ac:dyDescent="0.4">
      <c r="V63" s="87"/>
      <c r="W63" s="87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85"/>
      <c r="W82" s="85"/>
      <c r="X82" s="5"/>
    </row>
    <row r="83" spans="22:24" ht="18" customHeight="1" x14ac:dyDescent="0.4">
      <c r="V83" s="85"/>
      <c r="W83" s="85"/>
      <c r="X83" s="5"/>
    </row>
    <row r="84" spans="22:24" x14ac:dyDescent="0.4">
      <c r="V84" s="85"/>
      <c r="W84" s="85"/>
      <c r="X84" s="5"/>
    </row>
    <row r="85" spans="22:24" x14ac:dyDescent="0.4">
      <c r="V85" s="85"/>
      <c r="W85" s="85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2022-04-29T12:38:17Z</dcterms:modified>
</cp:coreProperties>
</file>